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240" yWindow="105" windowWidth="20115" windowHeight="7680" activeTab="2"/>
  </bookViews>
  <sheets>
    <sheet name="Cadastros (PIB)" sheetId="1" r:id="rId1"/>
    <sheet name="Anexo I" sheetId="2" r:id="rId2"/>
    <sheet name="Anexo III" sheetId="3" r:id="rId3"/>
  </sheets>
  <calcPr calcId="144525"/>
</workbook>
</file>

<file path=xl/calcChain.xml><?xml version="1.0" encoding="utf-8"?>
<calcChain xmlns="http://schemas.openxmlformats.org/spreadsheetml/2006/main">
  <c r="A1" i="3" l="1"/>
  <c r="A1" i="2"/>
  <c r="E21" i="3" l="1"/>
  <c r="E22" i="3"/>
  <c r="E23" i="3"/>
  <c r="E24" i="3"/>
  <c r="E25" i="3"/>
  <c r="E26" i="3"/>
  <c r="E27" i="3"/>
  <c r="E20" i="3"/>
  <c r="C21" i="3"/>
  <c r="F21" i="3" s="1"/>
  <c r="C22" i="3"/>
  <c r="C23" i="3"/>
  <c r="C24" i="3"/>
  <c r="C25" i="3"/>
  <c r="C26" i="3"/>
  <c r="C27" i="3"/>
  <c r="C20" i="3"/>
  <c r="B21" i="3"/>
  <c r="D21" i="3" s="1"/>
  <c r="B22" i="3"/>
  <c r="B23" i="3"/>
  <c r="B24" i="3"/>
  <c r="D24" i="3" s="1"/>
  <c r="B25" i="3"/>
  <c r="B26" i="3"/>
  <c r="D26" i="3" s="1"/>
  <c r="B27" i="3"/>
  <c r="B20" i="3"/>
  <c r="D25" i="3"/>
  <c r="F24" i="3"/>
  <c r="K10" i="3"/>
  <c r="K11" i="3"/>
  <c r="K12" i="3"/>
  <c r="K13" i="3"/>
  <c r="K14" i="3"/>
  <c r="K15" i="3"/>
  <c r="K16" i="3"/>
  <c r="K9" i="3"/>
  <c r="I10" i="3"/>
  <c r="I11" i="3"/>
  <c r="I12" i="3"/>
  <c r="I13" i="3"/>
  <c r="I14" i="3"/>
  <c r="I15" i="3"/>
  <c r="I16" i="3"/>
  <c r="I9" i="3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9" i="3"/>
  <c r="H9" i="3" s="1"/>
  <c r="F10" i="3"/>
  <c r="F11" i="3"/>
  <c r="F12" i="3"/>
  <c r="F13" i="3"/>
  <c r="F14" i="3"/>
  <c r="F15" i="3"/>
  <c r="F16" i="3"/>
  <c r="F9" i="3"/>
  <c r="D10" i="3"/>
  <c r="D11" i="3"/>
  <c r="D12" i="3"/>
  <c r="D13" i="3"/>
  <c r="D14" i="3"/>
  <c r="D15" i="3"/>
  <c r="D16" i="3"/>
  <c r="D9" i="3"/>
  <c r="G11" i="2"/>
  <c r="I23" i="2"/>
  <c r="J18" i="2" s="1"/>
  <c r="F23" i="2"/>
  <c r="G18" i="2" s="1"/>
  <c r="C23" i="2"/>
  <c r="D15" i="2" s="1"/>
  <c r="I22" i="2"/>
  <c r="K31" i="3" s="1"/>
  <c r="F22" i="2"/>
  <c r="I31" i="3" s="1"/>
  <c r="C22" i="2"/>
  <c r="C16" i="2" s="1"/>
  <c r="G25" i="3" s="1"/>
  <c r="H25" i="3" s="1"/>
  <c r="F27" i="3" l="1"/>
  <c r="F22" i="3"/>
  <c r="D22" i="3"/>
  <c r="J13" i="2"/>
  <c r="J17" i="2"/>
  <c r="J11" i="2"/>
  <c r="J15" i="2"/>
  <c r="G12" i="2"/>
  <c r="J12" i="2"/>
  <c r="J16" i="2"/>
  <c r="G15" i="2"/>
  <c r="G16" i="2"/>
  <c r="J14" i="2"/>
  <c r="J9" i="3"/>
  <c r="J13" i="3"/>
  <c r="L9" i="3"/>
  <c r="L13" i="3"/>
  <c r="J16" i="3"/>
  <c r="J12" i="3"/>
  <c r="L16" i="3"/>
  <c r="L12" i="3"/>
  <c r="J15" i="3"/>
  <c r="J11" i="3"/>
  <c r="L15" i="3"/>
  <c r="L11" i="3"/>
  <c r="F26" i="3"/>
  <c r="J14" i="3"/>
  <c r="J10" i="3"/>
  <c r="L14" i="3"/>
  <c r="L10" i="3"/>
  <c r="F25" i="3"/>
  <c r="C17" i="2"/>
  <c r="G26" i="3" s="1"/>
  <c r="H26" i="3" s="1"/>
  <c r="H37" i="2"/>
  <c r="I37" i="2" s="1"/>
  <c r="J37" i="2" s="1"/>
  <c r="I12" i="2" s="1"/>
  <c r="K21" i="3" s="1"/>
  <c r="H41" i="2"/>
  <c r="I41" i="2" s="1"/>
  <c r="J41" i="2" s="1"/>
  <c r="I16" i="2" s="1"/>
  <c r="K25" i="3" s="1"/>
  <c r="E43" i="2"/>
  <c r="F43" i="2" s="1"/>
  <c r="F18" i="2" s="1"/>
  <c r="I27" i="3" s="1"/>
  <c r="H36" i="2"/>
  <c r="I36" i="2" s="1"/>
  <c r="J36" i="2" s="1"/>
  <c r="I11" i="2" s="1"/>
  <c r="K20" i="3" s="1"/>
  <c r="H42" i="2"/>
  <c r="I42" i="2" s="1"/>
  <c r="J42" i="2" s="1"/>
  <c r="I17" i="2" s="1"/>
  <c r="K26" i="3" s="1"/>
  <c r="E39" i="2"/>
  <c r="F39" i="2" s="1"/>
  <c r="F14" i="2" s="1"/>
  <c r="I23" i="3" s="1"/>
  <c r="H39" i="2"/>
  <c r="I39" i="2" s="1"/>
  <c r="J39" i="2" s="1"/>
  <c r="I14" i="2" s="1"/>
  <c r="K23" i="3" s="1"/>
  <c r="H43" i="2"/>
  <c r="I43" i="2" s="1"/>
  <c r="J43" i="2" s="1"/>
  <c r="I18" i="2" s="1"/>
  <c r="K27" i="3" s="1"/>
  <c r="G31" i="3"/>
  <c r="E38" i="2"/>
  <c r="F38" i="2" s="1"/>
  <c r="F13" i="2" s="1"/>
  <c r="I22" i="3" s="1"/>
  <c r="H38" i="2"/>
  <c r="I38" i="2" s="1"/>
  <c r="J38" i="2" s="1"/>
  <c r="I13" i="2" s="1"/>
  <c r="K22" i="3" s="1"/>
  <c r="C12" i="2"/>
  <c r="G21" i="3" s="1"/>
  <c r="H21" i="3" s="1"/>
  <c r="E42" i="2"/>
  <c r="F42" i="2" s="1"/>
  <c r="F17" i="2" s="1"/>
  <c r="I26" i="3" s="1"/>
  <c r="H40" i="2"/>
  <c r="I40" i="2" s="1"/>
  <c r="J40" i="2" s="1"/>
  <c r="I15" i="2" s="1"/>
  <c r="K24" i="3" s="1"/>
  <c r="D23" i="3"/>
  <c r="F23" i="3"/>
  <c r="F20" i="3"/>
  <c r="D27" i="3"/>
  <c r="D20" i="3"/>
  <c r="L27" i="3"/>
  <c r="E36" i="2"/>
  <c r="F36" i="2" s="1"/>
  <c r="F11" i="2" s="1"/>
  <c r="I20" i="3" s="1"/>
  <c r="E40" i="2"/>
  <c r="F40" i="2" s="1"/>
  <c r="F15" i="2" s="1"/>
  <c r="I24" i="3" s="1"/>
  <c r="G13" i="2"/>
  <c r="G17" i="2"/>
  <c r="E41" i="2"/>
  <c r="F41" i="2" s="1"/>
  <c r="F16" i="2" s="1"/>
  <c r="I25" i="3" s="1"/>
  <c r="J25" i="3" s="1"/>
  <c r="G14" i="2"/>
  <c r="D12" i="2"/>
  <c r="D16" i="2"/>
  <c r="C13" i="2"/>
  <c r="G22" i="3" s="1"/>
  <c r="C18" i="2"/>
  <c r="G27" i="3" s="1"/>
  <c r="H27" i="3" s="1"/>
  <c r="D13" i="2"/>
  <c r="D17" i="2"/>
  <c r="C14" i="2"/>
  <c r="G23" i="3" s="1"/>
  <c r="H23" i="3" s="1"/>
  <c r="C15" i="2"/>
  <c r="G24" i="3" s="1"/>
  <c r="H24" i="3" s="1"/>
  <c r="D14" i="2"/>
  <c r="D18" i="2"/>
  <c r="E37" i="2"/>
  <c r="F37" i="2" s="1"/>
  <c r="F12" i="2" s="1"/>
  <c r="I21" i="3" s="1"/>
  <c r="J21" i="3" s="1"/>
  <c r="C11" i="2"/>
  <c r="G20" i="3" s="1"/>
  <c r="H20" i="3" s="1"/>
  <c r="D11" i="2"/>
  <c r="L22" i="3" l="1"/>
  <c r="L23" i="3"/>
  <c r="L24" i="3"/>
  <c r="J27" i="3"/>
  <c r="J26" i="3"/>
  <c r="J20" i="3"/>
  <c r="L26" i="3"/>
  <c r="J22" i="3"/>
  <c r="H22" i="3"/>
  <c r="L25" i="3"/>
  <c r="J24" i="3"/>
  <c r="L21" i="3"/>
  <c r="L20" i="3"/>
  <c r="J23" i="3"/>
</calcChain>
</file>

<file path=xl/sharedStrings.xml><?xml version="1.0" encoding="utf-8"?>
<sst xmlns="http://schemas.openxmlformats.org/spreadsheetml/2006/main" count="89" uniqueCount="43">
  <si>
    <t>ÍNDICE</t>
  </si>
  <si>
    <t>Inflaçao Annual Prevista</t>
  </si>
  <si>
    <t>PIB Estadual Previsto</t>
  </si>
  <si>
    <t>ANEXO DE METAS FISCAIS</t>
  </si>
  <si>
    <t>Demonstrativo I - Metas Anuais</t>
  </si>
  <si>
    <t>LRF, Art 4º, § 1º</t>
  </si>
  <si>
    <t>Especificação</t>
  </si>
  <si>
    <t>Vr. Corrente (a)</t>
  </si>
  <si>
    <t>2016</t>
  </si>
  <si>
    <t>Receita Total</t>
  </si>
  <si>
    <t>Despesa Total</t>
  </si>
  <si>
    <t>Resultado Nominal</t>
  </si>
  <si>
    <t>Dívida Pública Consol.</t>
  </si>
  <si>
    <t>Dívida Consol. Líquida</t>
  </si>
  <si>
    <t>Vr. Corrente (b)</t>
  </si>
  <si>
    <t>Vr. Corrente (c)</t>
  </si>
  <si>
    <t>% PIB = (c / PIB x 100)</t>
  </si>
  <si>
    <t>% PIB = (b / PIB x 100)</t>
  </si>
  <si>
    <t>% PIB = (a / PIB x 100)</t>
  </si>
  <si>
    <t>VARIÁEIS</t>
  </si>
  <si>
    <t>2017</t>
  </si>
  <si>
    <t>2018</t>
  </si>
  <si>
    <t>EXERRCICIOS</t>
  </si>
  <si>
    <t xml:space="preserve">Vr. Constante </t>
  </si>
  <si>
    <t>Demonstrativo III - Metas Fiscais Atuais Comparadas com as Fixadas nos Três Exercícios Anteriores</t>
  </si>
  <si>
    <t>Valores a Preços Correntes</t>
  </si>
  <si>
    <t>2013</t>
  </si>
  <si>
    <t>%</t>
  </si>
  <si>
    <t>2014</t>
  </si>
  <si>
    <t>2015</t>
  </si>
  <si>
    <t>Valores a Preços Constantes</t>
  </si>
  <si>
    <t>ÍNDICES DE INFLAÇÃO</t>
  </si>
  <si>
    <t>Índice em %</t>
  </si>
  <si>
    <t>Exercício Referência</t>
  </si>
  <si>
    <t>Receitas Primárias</t>
  </si>
  <si>
    <t xml:space="preserve">Despesas Primarias </t>
  </si>
  <si>
    <t xml:space="preserve">Resultado Primario </t>
  </si>
  <si>
    <t xml:space="preserve">Receitas Primárias </t>
  </si>
  <si>
    <t>Os cálculos acima foram elaborados considerando-se o seguinte cenário macroeconômico:</t>
  </si>
  <si>
    <t>Inflação Média (% Ano)</t>
  </si>
  <si>
    <r>
      <t xml:space="preserve">OBS:  SÓ PREENCHER  ONDE ESTIVER   EM </t>
    </r>
    <r>
      <rPr>
        <sz val="11"/>
        <color rgb="FFFF0000"/>
        <rFont val="Calibri"/>
        <family val="2"/>
        <scheme val="minor"/>
      </rPr>
      <t>VERMELHO</t>
    </r>
    <r>
      <rPr>
        <sz val="11"/>
        <color theme="1"/>
        <rFont val="Calibri"/>
        <family val="2"/>
        <scheme val="minor"/>
      </rPr>
      <t xml:space="preserve">  E  </t>
    </r>
    <r>
      <rPr>
        <b/>
        <sz val="11"/>
        <color theme="3"/>
        <rFont val="Calibri"/>
        <family val="2"/>
        <scheme val="minor"/>
      </rPr>
      <t>AZUL</t>
    </r>
  </si>
  <si>
    <t>MUNICIPIO DE IBIAM - SC</t>
  </si>
  <si>
    <t>LEI DAS DIRETRIZES ORÇAMENTÁRIAS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</si>
</sst>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4" fillId="0" borderId="0" xfId="0" applyFont="1" applyProtection="1"/>
    <xf numFmtId="0" fontId="3" fillId="0" borderId="0" xfId="0" applyFont="1" applyProtection="1"/>
    <xf numFmtId="4" fontId="5" fillId="0" borderId="8" xfId="0" applyNumberFormat="1" applyFont="1" applyBorder="1" applyProtection="1"/>
    <xf numFmtId="4" fontId="4" fillId="0" borderId="0" xfId="0" applyNumberFormat="1" applyFont="1" applyProtection="1"/>
    <xf numFmtId="0" fontId="5" fillId="0" borderId="19" xfId="0" applyFont="1" applyBorder="1" applyProtection="1"/>
    <xf numFmtId="0" fontId="5" fillId="0" borderId="20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0" xfId="0" applyFont="1" applyBorder="1" applyProtection="1"/>
    <xf numFmtId="0" fontId="5" fillId="0" borderId="17" xfId="0" applyFont="1" applyBorder="1" applyProtection="1"/>
    <xf numFmtId="0" fontId="5" fillId="0" borderId="15" xfId="0" applyFont="1" applyBorder="1" applyAlignment="1" applyProtection="1">
      <alignment horizontal="center"/>
    </xf>
    <xf numFmtId="0" fontId="5" fillId="0" borderId="14" xfId="0" applyFont="1" applyBorder="1" applyProtection="1"/>
    <xf numFmtId="0" fontId="5" fillId="0" borderId="15" xfId="0" applyFont="1" applyBorder="1" applyProtection="1"/>
    <xf numFmtId="4" fontId="5" fillId="0" borderId="2" xfId="0" applyNumberFormat="1" applyFont="1" applyBorder="1" applyProtection="1"/>
    <xf numFmtId="4" fontId="5" fillId="0" borderId="12" xfId="0" applyNumberFormat="1" applyFont="1" applyBorder="1" applyProtection="1"/>
    <xf numFmtId="4" fontId="9" fillId="0" borderId="0" xfId="0" applyNumberFormat="1" applyFont="1" applyProtection="1"/>
    <xf numFmtId="4" fontId="5" fillId="0" borderId="21" xfId="0" applyNumberFormat="1" applyFont="1" applyBorder="1" applyProtection="1"/>
    <xf numFmtId="4" fontId="5" fillId="0" borderId="22" xfId="0" applyNumberFormat="1" applyFont="1" applyBorder="1" applyProtection="1"/>
    <xf numFmtId="4" fontId="5" fillId="0" borderId="17" xfId="0" applyNumberFormat="1" applyFont="1" applyBorder="1" applyProtection="1"/>
    <xf numFmtId="0" fontId="3" fillId="0" borderId="10" xfId="0" applyFont="1" applyBorder="1" applyProtection="1"/>
    <xf numFmtId="0" fontId="3" fillId="0" borderId="13" xfId="0" applyFont="1" applyBorder="1" applyProtection="1"/>
    <xf numFmtId="0" fontId="4" fillId="0" borderId="10" xfId="0" applyFont="1" applyBorder="1" applyProtection="1"/>
    <xf numFmtId="4" fontId="4" fillId="0" borderId="1" xfId="0" applyNumberFormat="1" applyFont="1" applyBorder="1" applyProtection="1"/>
    <xf numFmtId="0" fontId="4" fillId="0" borderId="13" xfId="0" applyFont="1" applyBorder="1" applyProtection="1"/>
    <xf numFmtId="4" fontId="8" fillId="0" borderId="8" xfId="0" applyNumberFormat="1" applyFont="1" applyBorder="1" applyProtection="1"/>
    <xf numFmtId="4" fontId="4" fillId="0" borderId="2" xfId="0" applyNumberFormat="1" applyFont="1" applyBorder="1" applyProtection="1"/>
    <xf numFmtId="0" fontId="7" fillId="0" borderId="10" xfId="0" applyFont="1" applyFill="1" applyBorder="1" applyProtection="1"/>
    <xf numFmtId="0" fontId="5" fillId="0" borderId="13" xfId="0" applyFont="1" applyFill="1" applyBorder="1" applyProtection="1"/>
    <xf numFmtId="4" fontId="4" fillId="0" borderId="6" xfId="0" applyNumberFormat="1" applyFont="1" applyBorder="1" applyProtection="1"/>
    <xf numFmtId="0" fontId="4" fillId="0" borderId="25" xfId="0" applyFont="1" applyBorder="1" applyProtection="1"/>
    <xf numFmtId="0" fontId="2" fillId="0" borderId="27" xfId="0" applyFont="1" applyBorder="1" applyProtection="1"/>
    <xf numFmtId="0" fontId="3" fillId="0" borderId="25" xfId="0" applyFont="1" applyBorder="1" applyProtection="1"/>
    <xf numFmtId="0" fontId="7" fillId="0" borderId="26" xfId="0" applyFont="1" applyBorder="1" applyProtection="1"/>
    <xf numFmtId="0" fontId="5" fillId="0" borderId="29" xfId="0" applyFont="1" applyBorder="1" applyProtection="1"/>
    <xf numFmtId="4" fontId="8" fillId="0" borderId="2" xfId="0" applyNumberFormat="1" applyFont="1" applyBorder="1" applyProtection="1"/>
    <xf numFmtId="4" fontId="8" fillId="0" borderId="21" xfId="0" applyNumberFormat="1" applyFont="1" applyBorder="1" applyProtection="1"/>
    <xf numFmtId="4" fontId="8" fillId="0" borderId="1" xfId="0" applyNumberFormat="1" applyFont="1" applyBorder="1" applyProtection="1"/>
    <xf numFmtId="4" fontId="8" fillId="0" borderId="19" xfId="0" applyNumberFormat="1" applyFont="1" applyBorder="1" applyProtection="1"/>
    <xf numFmtId="4" fontId="8" fillId="0" borderId="6" xfId="0" applyNumberFormat="1" applyFont="1" applyBorder="1" applyProtection="1"/>
    <xf numFmtId="4" fontId="8" fillId="0" borderId="23" xfId="0" applyNumberFormat="1" applyFont="1" applyBorder="1" applyProtection="1"/>
    <xf numFmtId="49" fontId="6" fillId="0" borderId="1" xfId="0" applyNumberFormat="1" applyFont="1" applyFill="1" applyBorder="1" applyAlignment="1" applyProtection="1">
      <alignment horizontal="center"/>
    </xf>
    <xf numFmtId="4" fontId="8" fillId="0" borderId="12" xfId="0" applyNumberFormat="1" applyFont="1" applyBorder="1" applyProtection="1"/>
    <xf numFmtId="4" fontId="8" fillId="0" borderId="22" xfId="0" applyNumberFormat="1" applyFont="1" applyBorder="1" applyProtection="1"/>
    <xf numFmtId="4" fontId="8" fillId="0" borderId="17" xfId="0" applyNumberFormat="1" applyFont="1" applyBorder="1" applyProtection="1"/>
    <xf numFmtId="0" fontId="0" fillId="0" borderId="13" xfId="0" applyNumberFormat="1" applyBorder="1" applyAlignment="1" applyProtection="1">
      <alignment horizontal="right"/>
    </xf>
    <xf numFmtId="0" fontId="0" fillId="0" borderId="23" xfId="0" applyNumberFormat="1" applyBorder="1" applyAlignment="1" applyProtection="1">
      <alignment horizontal="right"/>
    </xf>
    <xf numFmtId="0" fontId="0" fillId="0" borderId="29" xfId="0" applyNumberFormat="1" applyBorder="1" applyProtection="1"/>
    <xf numFmtId="0" fontId="0" fillId="0" borderId="0" xfId="0" applyAlignment="1" applyProtection="1">
      <protection locked="0"/>
    </xf>
    <xf numFmtId="0" fontId="0" fillId="0" borderId="30" xfId="0" applyBorder="1" applyProtection="1"/>
    <xf numFmtId="0" fontId="0" fillId="0" borderId="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4" fontId="12" fillId="0" borderId="2" xfId="0" applyNumberFormat="1" applyFont="1" applyBorder="1" applyProtection="1"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Protection="1"/>
    <xf numFmtId="4" fontId="12" fillId="0" borderId="6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3" fillId="0" borderId="1" xfId="0" applyNumberFormat="1" applyFont="1" applyBorder="1" applyProtection="1">
      <protection locked="0"/>
    </xf>
    <xf numFmtId="4" fontId="13" fillId="0" borderId="6" xfId="0" applyNumberFormat="1" applyFont="1" applyBorder="1" applyProtection="1">
      <protection locked="0"/>
    </xf>
    <xf numFmtId="4" fontId="13" fillId="0" borderId="8" xfId="0" applyNumberFormat="1" applyFont="1" applyBorder="1" applyProtection="1">
      <protection locked="0"/>
    </xf>
    <xf numFmtId="4" fontId="13" fillId="0" borderId="12" xfId="0" applyNumberFormat="1" applyFont="1" applyBorder="1" applyProtection="1">
      <protection locked="0"/>
    </xf>
    <xf numFmtId="0" fontId="11" fillId="0" borderId="6" xfId="0" applyNumberFormat="1" applyFont="1" applyBorder="1" applyAlignment="1" applyProtection="1">
      <alignment horizontal="center"/>
      <protection locked="0"/>
    </xf>
    <xf numFmtId="0" fontId="11" fillId="0" borderId="23" xfId="0" applyNumberFormat="1" applyFont="1" applyBorder="1" applyAlignment="1" applyProtection="1">
      <alignment horizontal="right"/>
      <protection locked="0"/>
    </xf>
    <xf numFmtId="0" fontId="11" fillId="0" borderId="13" xfId="0" applyNumberFormat="1" applyFont="1" applyBorder="1" applyAlignment="1" applyProtection="1">
      <alignment horizontal="right"/>
      <protection locked="0"/>
    </xf>
    <xf numFmtId="49" fontId="6" fillId="0" borderId="6" xfId="1" applyNumberFormat="1" applyFont="1" applyBorder="1" applyAlignment="1" applyProtection="1">
      <alignment horizontal="center"/>
    </xf>
    <xf numFmtId="49" fontId="6" fillId="0" borderId="23" xfId="1" applyNumberFormat="1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49" fontId="2" fillId="0" borderId="9" xfId="1" applyNumberFormat="1" applyFont="1" applyBorder="1" applyAlignment="1" applyProtection="1">
      <alignment horizontal="center"/>
    </xf>
    <xf numFmtId="49" fontId="2" fillId="0" borderId="28" xfId="1" applyNumberFormat="1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49" fontId="6" fillId="0" borderId="19" xfId="0" applyNumberFormat="1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2" fillId="0" borderId="2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B1" workbookViewId="0">
      <selection activeCell="F14" sqref="F14"/>
    </sheetView>
  </sheetViews>
  <sheetFormatPr defaultRowHeight="15" x14ac:dyDescent="0.25"/>
  <cols>
    <col min="1" max="1" width="25.28515625" style="1" customWidth="1"/>
    <col min="2" max="2" width="12.42578125" style="1" customWidth="1"/>
    <col min="3" max="16384" width="9.140625" style="1"/>
  </cols>
  <sheetData>
    <row r="1" spans="1:7" x14ac:dyDescent="0.25">
      <c r="A1" s="74" t="s">
        <v>41</v>
      </c>
      <c r="B1" s="75"/>
      <c r="C1" s="75"/>
      <c r="D1" s="75"/>
      <c r="E1" s="54"/>
      <c r="F1" s="54"/>
      <c r="G1" s="55"/>
    </row>
    <row r="2" spans="1:7" x14ac:dyDescent="0.25">
      <c r="A2" s="51" t="s">
        <v>0</v>
      </c>
      <c r="B2" s="52">
        <v>2016</v>
      </c>
      <c r="C2" s="52">
        <v>2017</v>
      </c>
      <c r="D2" s="53">
        <v>2018</v>
      </c>
    </row>
    <row r="3" spans="1:7" x14ac:dyDescent="0.25">
      <c r="A3" s="2" t="s">
        <v>1</v>
      </c>
      <c r="B3" s="56">
        <v>5.35</v>
      </c>
      <c r="C3" s="56">
        <v>5.24</v>
      </c>
      <c r="D3" s="57">
        <v>5.24</v>
      </c>
    </row>
    <row r="4" spans="1:7" ht="15.75" thickBot="1" x14ac:dyDescent="0.3">
      <c r="A4" s="3" t="s">
        <v>2</v>
      </c>
      <c r="B4" s="58">
        <v>1.01</v>
      </c>
      <c r="C4" s="58">
        <v>1.02</v>
      </c>
      <c r="D4" s="59">
        <v>2.99</v>
      </c>
    </row>
    <row r="8" spans="1:7" x14ac:dyDescent="0.25">
      <c r="A8" s="1" t="s">
        <v>40</v>
      </c>
    </row>
  </sheetData>
  <sheetProtection sheet="1" objects="1" scenarios="1"/>
  <mergeCells count="1">
    <mergeCell ref="A1:D1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H15" sqref="H15"/>
    </sheetView>
  </sheetViews>
  <sheetFormatPr defaultRowHeight="15" x14ac:dyDescent="0.25"/>
  <cols>
    <col min="1" max="1" width="18.85546875" style="1" customWidth="1"/>
    <col min="2" max="3" width="11.5703125" style="1" customWidth="1"/>
    <col min="4" max="4" width="13.7109375" style="1" customWidth="1"/>
    <col min="5" max="6" width="11.5703125" style="1" customWidth="1"/>
    <col min="7" max="7" width="13.7109375" style="1" customWidth="1"/>
    <col min="8" max="9" width="11.5703125" style="1" customWidth="1"/>
    <col min="10" max="10" width="13.7109375" style="1" customWidth="1"/>
    <col min="11" max="16384" width="9.140625" style="1"/>
  </cols>
  <sheetData>
    <row r="1" spans="1:10" x14ac:dyDescent="0.25">
      <c r="A1" s="79" t="str">
        <f>'Cadastros (PIB)'!A1</f>
        <v>MUNICIPIO DE IBIAM - SC</v>
      </c>
      <c r="B1" s="79"/>
      <c r="C1" s="79"/>
      <c r="D1" s="79"/>
      <c r="E1" s="50"/>
      <c r="F1" s="50"/>
      <c r="G1" s="50"/>
    </row>
    <row r="2" spans="1:10" x14ac:dyDescent="0.25">
      <c r="A2" s="1" t="s">
        <v>42</v>
      </c>
    </row>
    <row r="3" spans="1:10" x14ac:dyDescent="0.25">
      <c r="A3" s="1" t="s">
        <v>3</v>
      </c>
    </row>
    <row r="4" spans="1:10" x14ac:dyDescent="0.25">
      <c r="A4" s="1" t="s">
        <v>4</v>
      </c>
    </row>
    <row r="6" spans="1:10" ht="15.75" thickBot="1" x14ac:dyDescent="0.3">
      <c r="A6" s="1" t="s">
        <v>5</v>
      </c>
    </row>
    <row r="7" spans="1:10" ht="15.75" thickBot="1" x14ac:dyDescent="0.3">
      <c r="A7" s="33" t="s">
        <v>22</v>
      </c>
      <c r="B7" s="81" t="s">
        <v>8</v>
      </c>
      <c r="C7" s="81"/>
      <c r="D7" s="81"/>
      <c r="E7" s="81" t="s">
        <v>20</v>
      </c>
      <c r="F7" s="81"/>
      <c r="G7" s="81"/>
      <c r="H7" s="81" t="s">
        <v>21</v>
      </c>
      <c r="I7" s="81"/>
      <c r="J7" s="82"/>
    </row>
    <row r="8" spans="1:10" x14ac:dyDescent="0.25">
      <c r="A8" s="92" t="s">
        <v>6</v>
      </c>
      <c r="B8" s="83" t="s">
        <v>7</v>
      </c>
      <c r="C8" s="86" t="s">
        <v>23</v>
      </c>
      <c r="D8" s="86" t="s">
        <v>18</v>
      </c>
      <c r="E8" s="83" t="s">
        <v>14</v>
      </c>
      <c r="F8" s="86" t="s">
        <v>23</v>
      </c>
      <c r="G8" s="86" t="s">
        <v>17</v>
      </c>
      <c r="H8" s="83" t="s">
        <v>15</v>
      </c>
      <c r="I8" s="86" t="s">
        <v>23</v>
      </c>
      <c r="J8" s="89" t="s">
        <v>16</v>
      </c>
    </row>
    <row r="9" spans="1:10" x14ac:dyDescent="0.25">
      <c r="A9" s="93"/>
      <c r="B9" s="84"/>
      <c r="C9" s="87"/>
      <c r="D9" s="87"/>
      <c r="E9" s="84"/>
      <c r="F9" s="87"/>
      <c r="G9" s="87"/>
      <c r="H9" s="84"/>
      <c r="I9" s="87"/>
      <c r="J9" s="90"/>
    </row>
    <row r="10" spans="1:10" ht="15.75" thickBot="1" x14ac:dyDescent="0.3">
      <c r="A10" s="94"/>
      <c r="B10" s="85"/>
      <c r="C10" s="88"/>
      <c r="D10" s="88"/>
      <c r="E10" s="85"/>
      <c r="F10" s="88"/>
      <c r="G10" s="88"/>
      <c r="H10" s="85"/>
      <c r="I10" s="88"/>
      <c r="J10" s="91"/>
    </row>
    <row r="11" spans="1:10" x14ac:dyDescent="0.25">
      <c r="A11" s="34" t="s">
        <v>9</v>
      </c>
      <c r="B11" s="60">
        <v>11955000</v>
      </c>
      <c r="C11" s="16">
        <f>(B11*100)/(C22+100)</f>
        <v>11347887.992406266</v>
      </c>
      <c r="D11" s="16">
        <f>B11/C23*100</f>
        <v>1183663366.3366337</v>
      </c>
      <c r="E11" s="60">
        <v>13216978.109999999</v>
      </c>
      <c r="F11" s="16">
        <f>F36</f>
        <v>11921112.634812882</v>
      </c>
      <c r="G11" s="16">
        <f>E11/F23*100</f>
        <v>1295782167.6470587</v>
      </c>
      <c r="H11" s="60">
        <v>14538675.92</v>
      </c>
      <c r="I11" s="16">
        <f>J36</f>
        <v>12460303.969395874</v>
      </c>
      <c r="J11" s="19">
        <f>(H11/I23*100)</f>
        <v>486243341.80602002</v>
      </c>
    </row>
    <row r="12" spans="1:10" x14ac:dyDescent="0.25">
      <c r="A12" s="22" t="s">
        <v>34</v>
      </c>
      <c r="B12" s="61">
        <v>11829338</v>
      </c>
      <c r="C12" s="6">
        <f>(B12*100)/(C22+100)</f>
        <v>11228607.49881348</v>
      </c>
      <c r="D12" s="6">
        <f>B12/C23*100</f>
        <v>1171221584.1584158</v>
      </c>
      <c r="E12" s="61">
        <v>13123541.91</v>
      </c>
      <c r="F12" s="6">
        <f t="shared" ref="F12:F18" si="0">F37</f>
        <v>11836837.435512509</v>
      </c>
      <c r="G12" s="6">
        <f>E12/F23*100</f>
        <v>1286621755.8823531</v>
      </c>
      <c r="H12" s="61">
        <v>14435896.1</v>
      </c>
      <c r="I12" s="6">
        <f t="shared" ref="I12:I18" si="1">J37</f>
        <v>12372217.006995259</v>
      </c>
      <c r="J12" s="20">
        <f>(H12/I23*100)</f>
        <v>482805889.63210696</v>
      </c>
    </row>
    <row r="13" spans="1:10" x14ac:dyDescent="0.25">
      <c r="A13" s="22" t="s">
        <v>10</v>
      </c>
      <c r="B13" s="61">
        <v>11955000</v>
      </c>
      <c r="C13" s="6">
        <f>(B13*100)/(C22+100)</f>
        <v>11347887.992406266</v>
      </c>
      <c r="D13" s="6">
        <f>B13/C23*100</f>
        <v>1183663366.3366337</v>
      </c>
      <c r="E13" s="61">
        <v>13216978.109999999</v>
      </c>
      <c r="F13" s="6">
        <f t="shared" si="0"/>
        <v>11921112.634812882</v>
      </c>
      <c r="G13" s="6">
        <f>E13/F23*100</f>
        <v>1295782167.6470587</v>
      </c>
      <c r="H13" s="61">
        <v>14538675.92</v>
      </c>
      <c r="I13" s="6">
        <f t="shared" si="1"/>
        <v>12460303.969395874</v>
      </c>
      <c r="J13" s="20">
        <f>(H13/I23*100)</f>
        <v>486243341.80602002</v>
      </c>
    </row>
    <row r="14" spans="1:10" x14ac:dyDescent="0.25">
      <c r="A14" s="22" t="s">
        <v>35</v>
      </c>
      <c r="B14" s="61">
        <v>11844000</v>
      </c>
      <c r="C14" s="6">
        <f>(B14*100)/(C22+100)</f>
        <v>11242524.916943522</v>
      </c>
      <c r="D14" s="6">
        <f>B14/C23*100</f>
        <v>1172673267.3267326</v>
      </c>
      <c r="E14" s="61">
        <v>12858939.109999999</v>
      </c>
      <c r="F14" s="6">
        <f t="shared" si="0"/>
        <v>11598177.754302911</v>
      </c>
      <c r="G14" s="6">
        <f>E14/F23*100</f>
        <v>1260680304.9019606</v>
      </c>
      <c r="H14" s="61">
        <v>14144833.02</v>
      </c>
      <c r="I14" s="6">
        <f t="shared" si="1"/>
        <v>12122762.760196928</v>
      </c>
      <c r="J14" s="20">
        <f>(H14/I23*100)</f>
        <v>473071338.46153843</v>
      </c>
    </row>
    <row r="15" spans="1:10" x14ac:dyDescent="0.25">
      <c r="A15" s="22" t="s">
        <v>36</v>
      </c>
      <c r="B15" s="62">
        <v>-14662</v>
      </c>
      <c r="C15" s="6">
        <f>(B15*100)/(C22+100)</f>
        <v>-13917.418130042715</v>
      </c>
      <c r="D15" s="6">
        <f>B15/C23*100</f>
        <v>-1451683.1683168316</v>
      </c>
      <c r="E15" s="62">
        <v>264602.8</v>
      </c>
      <c r="F15" s="6">
        <f t="shared" si="0"/>
        <v>238659.68120960033</v>
      </c>
      <c r="G15" s="6">
        <f>E15/F23*100</f>
        <v>25941450.980392158</v>
      </c>
      <c r="H15" s="62">
        <v>291063.08</v>
      </c>
      <c r="I15" s="6">
        <f t="shared" si="1"/>
        <v>249454.24679832804</v>
      </c>
      <c r="J15" s="20">
        <f>(H15/I23*100)</f>
        <v>9734551.1705685612</v>
      </c>
    </row>
    <row r="16" spans="1:10" x14ac:dyDescent="0.25">
      <c r="A16" s="22" t="s">
        <v>11</v>
      </c>
      <c r="B16" s="61">
        <v>160000</v>
      </c>
      <c r="C16" s="6">
        <f>(B16*100)/(C22+100)</f>
        <v>151874.70336971999</v>
      </c>
      <c r="D16" s="6">
        <f>B16/C23*100</f>
        <v>15841584.158415843</v>
      </c>
      <c r="E16" s="61">
        <v>-160000</v>
      </c>
      <c r="F16" s="6">
        <f t="shared" si="0"/>
        <v>-144312.71699897377</v>
      </c>
      <c r="G16" s="6">
        <f>E16/F23*100</f>
        <v>-15686274.509803921</v>
      </c>
      <c r="H16" s="61">
        <v>-160000</v>
      </c>
      <c r="I16" s="6">
        <f t="shared" si="1"/>
        <v>-137127.24914383673</v>
      </c>
      <c r="J16" s="20">
        <f>(H16/I23*100)</f>
        <v>-5351170.5685618725</v>
      </c>
    </row>
    <row r="17" spans="1:10" x14ac:dyDescent="0.25">
      <c r="A17" s="22" t="s">
        <v>12</v>
      </c>
      <c r="B17" s="61">
        <v>160000</v>
      </c>
      <c r="C17" s="6">
        <f>(B17*100)/(C22+100)</f>
        <v>151874.70336971999</v>
      </c>
      <c r="D17" s="6">
        <f>B17/C23*100</f>
        <v>15841584.158415843</v>
      </c>
      <c r="E17" s="61">
        <v>100000</v>
      </c>
      <c r="F17" s="6">
        <f t="shared" si="0"/>
        <v>90195.44812435862</v>
      </c>
      <c r="G17" s="6">
        <f>E17/F23*100</f>
        <v>9803921.5686274506</v>
      </c>
      <c r="H17" s="61">
        <v>40000</v>
      </c>
      <c r="I17" s="6">
        <f t="shared" si="1"/>
        <v>34281.812285959182</v>
      </c>
      <c r="J17" s="20">
        <f>(H17/I23*100)</f>
        <v>1337792.6421404681</v>
      </c>
    </row>
    <row r="18" spans="1:10" ht="15.75" thickBot="1" x14ac:dyDescent="0.3">
      <c r="A18" s="23" t="s">
        <v>13</v>
      </c>
      <c r="B18" s="63">
        <v>-640000</v>
      </c>
      <c r="C18" s="17">
        <f>(B18*100)/(C22+100)</f>
        <v>-607498.81347887998</v>
      </c>
      <c r="D18" s="17">
        <f>B18/C23*100</f>
        <v>-63366336.633663371</v>
      </c>
      <c r="E18" s="63">
        <v>-800000</v>
      </c>
      <c r="F18" s="17">
        <f t="shared" si="0"/>
        <v>-721563.58499486896</v>
      </c>
      <c r="G18" s="17">
        <f>E18/F23*100</f>
        <v>-78431372.549019605</v>
      </c>
      <c r="H18" s="63">
        <v>-960000</v>
      </c>
      <c r="I18" s="17">
        <f t="shared" si="1"/>
        <v>-822763.49486302037</v>
      </c>
      <c r="J18" s="21">
        <f>(H18/I23*100)</f>
        <v>-32107023.411371231</v>
      </c>
    </row>
    <row r="19" spans="1:10" x14ac:dyDescent="0.25">
      <c r="A19" s="5"/>
    </row>
    <row r="20" spans="1:10" ht="15.75" thickBot="1" x14ac:dyDescent="0.3">
      <c r="A20" s="78" t="s">
        <v>38</v>
      </c>
      <c r="B20" s="78"/>
      <c r="C20" s="78"/>
      <c r="D20" s="78"/>
      <c r="E20" s="78"/>
      <c r="F20" s="78"/>
      <c r="G20" s="78"/>
      <c r="H20" s="78"/>
      <c r="I20" s="78"/>
      <c r="J20" s="78"/>
    </row>
    <row r="21" spans="1:10" x14ac:dyDescent="0.25">
      <c r="A21" s="35" t="s">
        <v>19</v>
      </c>
      <c r="B21" s="76">
        <v>2016</v>
      </c>
      <c r="C21" s="76"/>
      <c r="D21" s="76"/>
      <c r="E21" s="95">
        <v>2017</v>
      </c>
      <c r="F21" s="76"/>
      <c r="G21" s="77"/>
      <c r="H21" s="76">
        <v>2018</v>
      </c>
      <c r="I21" s="76"/>
      <c r="J21" s="77"/>
    </row>
    <row r="22" spans="1:10" x14ac:dyDescent="0.25">
      <c r="A22" s="11" t="s">
        <v>39</v>
      </c>
      <c r="B22" s="8"/>
      <c r="C22" s="9">
        <f>'Cadastros (PIB)'!B3</f>
        <v>5.35</v>
      </c>
      <c r="D22" s="10"/>
      <c r="E22" s="11"/>
      <c r="F22" s="9">
        <f>'Cadastros (PIB)'!C3</f>
        <v>5.24</v>
      </c>
      <c r="G22" s="11"/>
      <c r="H22" s="8"/>
      <c r="I22" s="9">
        <f>'Cadastros (PIB)'!D3</f>
        <v>5.24</v>
      </c>
      <c r="J22" s="11"/>
    </row>
    <row r="23" spans="1:10" ht="15.75" thickBot="1" x14ac:dyDescent="0.3">
      <c r="A23" s="36" t="s">
        <v>2</v>
      </c>
      <c r="B23" s="12"/>
      <c r="C23" s="13">
        <f>'Cadastros (PIB)'!B4</f>
        <v>1.01</v>
      </c>
      <c r="D23" s="14"/>
      <c r="E23" s="15"/>
      <c r="F23" s="13">
        <f>'Cadastros (PIB)'!C4</f>
        <v>1.02</v>
      </c>
      <c r="G23" s="15"/>
      <c r="H23" s="12"/>
      <c r="I23" s="13">
        <f>'Cadastros (PIB)'!D4</f>
        <v>2.99</v>
      </c>
      <c r="J23" s="15"/>
    </row>
    <row r="25" spans="1:10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5" spans="1:10" x14ac:dyDescent="0.25">
      <c r="F35" s="4"/>
      <c r="G35" s="4"/>
      <c r="H35" s="4"/>
      <c r="I35" s="4"/>
      <c r="J35" s="4"/>
    </row>
    <row r="36" spans="1:10" x14ac:dyDescent="0.25">
      <c r="E36" s="18">
        <f>(E11*100)/(C22+100)</f>
        <v>12545778.936877077</v>
      </c>
      <c r="F36" s="18">
        <f>(E36*100)/(F22+100)</f>
        <v>11921112.634812882</v>
      </c>
      <c r="G36" s="18"/>
      <c r="H36" s="18">
        <f>(H11*100)/(C22+100)</f>
        <v>13800356.829615569</v>
      </c>
      <c r="I36" s="18">
        <f>(H36*100)/(F22+100)</f>
        <v>13113223.897392217</v>
      </c>
      <c r="J36" s="18">
        <f>(I36*100)/(I22+100)</f>
        <v>12460303.969395874</v>
      </c>
    </row>
    <row r="37" spans="1:10" x14ac:dyDescent="0.25">
      <c r="E37" s="18">
        <f>(E12*100)/(C22+100)</f>
        <v>12457087.717133366</v>
      </c>
      <c r="F37" s="18">
        <f>(E37*100)/(F22+100)</f>
        <v>11836837.435512509</v>
      </c>
      <c r="G37" s="18"/>
      <c r="H37" s="18">
        <f>(H12*100)/(C22+100)</f>
        <v>13702796.487897485</v>
      </c>
      <c r="I37" s="18">
        <f>(H37*100)/(F22+100)</f>
        <v>13020521.178161809</v>
      </c>
      <c r="J37" s="18">
        <f>(I37*100)/(I22+100)</f>
        <v>12372217.006995259</v>
      </c>
    </row>
    <row r="38" spans="1:10" x14ac:dyDescent="0.25">
      <c r="E38" s="18">
        <f>(E13*100)/(C22+100)</f>
        <v>12545778.936877077</v>
      </c>
      <c r="F38" s="18">
        <f>(E38*100)/(F22+100)</f>
        <v>11921112.634812882</v>
      </c>
      <c r="G38" s="18"/>
      <c r="H38" s="18">
        <f>(H13*100)/(C22+100)</f>
        <v>13800356.829615569</v>
      </c>
      <c r="I38" s="18">
        <f>(H38*100)/(F22+100)</f>
        <v>13113223.897392217</v>
      </c>
      <c r="J38" s="18">
        <f>(I38*100)/(I22+100)</f>
        <v>12460303.969395874</v>
      </c>
    </row>
    <row r="39" spans="1:10" x14ac:dyDescent="0.25">
      <c r="E39" s="18">
        <f>(E14*100)/(C22+100)</f>
        <v>12205922.268628383</v>
      </c>
      <c r="F39" s="18">
        <f>(E39*100)/(F22+100)</f>
        <v>11598177.754302911</v>
      </c>
      <c r="G39" s="18"/>
      <c r="H39" s="18">
        <f>(H14*100)/(C22+100)</f>
        <v>13426514.494542003</v>
      </c>
      <c r="I39" s="18">
        <f>(H39*100)/(F22+100)</f>
        <v>12757995.528831245</v>
      </c>
      <c r="J39" s="18">
        <f>(I39*100)/(I22+100)</f>
        <v>12122762.760196928</v>
      </c>
    </row>
    <row r="40" spans="1:10" x14ac:dyDescent="0.25">
      <c r="E40" s="18">
        <f>(E15*100)/(C22+100)</f>
        <v>251165.44850498339</v>
      </c>
      <c r="F40" s="18">
        <f>(E40*100)/(F22+100)</f>
        <v>238659.68120960033</v>
      </c>
      <c r="G40" s="18"/>
      <c r="H40" s="18">
        <f>(H15*100)/(C22+100)</f>
        <v>276281.99335548177</v>
      </c>
      <c r="I40" s="18">
        <f>(H40*100)/(F22+100)</f>
        <v>262525.64933056041</v>
      </c>
      <c r="J40" s="18">
        <f>(I40*100)/(I22+100)</f>
        <v>249454.24679832804</v>
      </c>
    </row>
    <row r="41" spans="1:10" x14ac:dyDescent="0.25">
      <c r="E41" s="18">
        <f>(E16*100)/(C22+100)</f>
        <v>-151874.70336971999</v>
      </c>
      <c r="F41" s="18">
        <f>(E41*100)/(F22+100)</f>
        <v>-144312.71699897377</v>
      </c>
      <c r="G41" s="18"/>
      <c r="H41" s="18">
        <f>(H16*100)/(C22+100)</f>
        <v>-151874.70336971999</v>
      </c>
      <c r="I41" s="18">
        <f>(H41*100)/(F22+100)</f>
        <v>-144312.71699897377</v>
      </c>
      <c r="J41" s="18">
        <f>(I41*100)/(I22+100)</f>
        <v>-137127.24914383673</v>
      </c>
    </row>
    <row r="42" spans="1:10" x14ac:dyDescent="0.25">
      <c r="E42" s="18">
        <f>(E17*100)/(C22+100)</f>
        <v>94921.689606075</v>
      </c>
      <c r="F42" s="18">
        <f>(E42*100)/(F22+100)</f>
        <v>90195.44812435862</v>
      </c>
      <c r="G42" s="18"/>
      <c r="H42" s="18">
        <f>(H17*100)/(C22+100)</f>
        <v>37968.675842429999</v>
      </c>
      <c r="I42" s="18">
        <f>(H42*100)/(F22+100)</f>
        <v>36078.179249743444</v>
      </c>
      <c r="J42" s="18">
        <f>(I42*100)/(I22+100)</f>
        <v>34281.812285959182</v>
      </c>
    </row>
    <row r="43" spans="1:10" x14ac:dyDescent="0.25">
      <c r="E43" s="18">
        <f>(E18*100)/(C22+100)</f>
        <v>-759373.5168486</v>
      </c>
      <c r="F43" s="18">
        <f>(E43*100)/(F22+100)</f>
        <v>-721563.58499486896</v>
      </c>
      <c r="G43" s="18"/>
      <c r="H43" s="18">
        <f>(H18*100)/(C22+100)</f>
        <v>-911248.22021831991</v>
      </c>
      <c r="I43" s="18">
        <f>(H43*100)/(F22+100)</f>
        <v>-865876.30199384259</v>
      </c>
      <c r="J43" s="18">
        <f>(I43*100)/(I22+100)</f>
        <v>-822763.49486302037</v>
      </c>
    </row>
    <row r="44" spans="1:10" x14ac:dyDescent="0.25">
      <c r="E44" s="7"/>
      <c r="F44" s="7"/>
      <c r="G44" s="7"/>
      <c r="H44" s="7"/>
      <c r="I44" s="7"/>
      <c r="J44" s="7"/>
    </row>
    <row r="45" spans="1:10" x14ac:dyDescent="0.25">
      <c r="E45" s="7"/>
      <c r="F45" s="7"/>
      <c r="G45" s="7"/>
      <c r="H45" s="7"/>
      <c r="I45" s="7"/>
      <c r="J45" s="7"/>
    </row>
    <row r="46" spans="1:10" x14ac:dyDescent="0.25">
      <c r="E46" s="7"/>
      <c r="F46" s="7"/>
      <c r="G46" s="7"/>
      <c r="H46" s="7"/>
      <c r="I46" s="7"/>
      <c r="J46" s="7"/>
    </row>
    <row r="47" spans="1:10" x14ac:dyDescent="0.25">
      <c r="E47" s="7"/>
      <c r="F47" s="7"/>
      <c r="G47" s="7"/>
      <c r="H47" s="7"/>
      <c r="I47" s="7"/>
      <c r="J47" s="7"/>
    </row>
    <row r="48" spans="1:10" x14ac:dyDescent="0.25">
      <c r="E48" s="7"/>
      <c r="F48" s="7"/>
      <c r="G48" s="7"/>
      <c r="H48" s="7"/>
      <c r="I48" s="7"/>
      <c r="J48" s="7"/>
    </row>
    <row r="49" spans="5:10" x14ac:dyDescent="0.25">
      <c r="E49" s="7"/>
      <c r="F49" s="7"/>
      <c r="G49" s="7"/>
      <c r="H49" s="7"/>
      <c r="I49" s="7"/>
      <c r="J49" s="7"/>
    </row>
    <row r="50" spans="5:10" x14ac:dyDescent="0.25">
      <c r="E50" s="7"/>
      <c r="F50" s="7"/>
      <c r="G50" s="7"/>
      <c r="H50" s="7"/>
      <c r="I50" s="7"/>
      <c r="J50" s="7"/>
    </row>
    <row r="51" spans="5:10" x14ac:dyDescent="0.25">
      <c r="E51" s="7"/>
      <c r="F51" s="7"/>
      <c r="G51" s="7"/>
      <c r="H51" s="7"/>
      <c r="I51" s="7"/>
      <c r="J51" s="7"/>
    </row>
    <row r="52" spans="5:10" x14ac:dyDescent="0.25">
      <c r="E52" s="7"/>
      <c r="F52" s="7"/>
      <c r="G52" s="7"/>
      <c r="H52" s="7"/>
      <c r="I52" s="7"/>
      <c r="J52" s="7"/>
    </row>
    <row r="53" spans="5:10" x14ac:dyDescent="0.25">
      <c r="E53" s="7"/>
      <c r="F53" s="7"/>
      <c r="G53" s="7"/>
      <c r="H53" s="7"/>
      <c r="I53" s="7"/>
      <c r="J53" s="7"/>
    </row>
    <row r="54" spans="5:10" x14ac:dyDescent="0.25">
      <c r="E54" s="7"/>
      <c r="F54" s="7"/>
      <c r="G54" s="7"/>
      <c r="H54" s="7"/>
      <c r="I54" s="7"/>
      <c r="J54" s="7"/>
    </row>
    <row r="55" spans="5:10" x14ac:dyDescent="0.25">
      <c r="E55" s="7"/>
      <c r="F55" s="7"/>
      <c r="G55" s="7"/>
      <c r="H55" s="7"/>
      <c r="I55" s="7"/>
      <c r="J55" s="7"/>
    </row>
    <row r="56" spans="5:10" x14ac:dyDescent="0.25">
      <c r="E56" s="7"/>
      <c r="F56" s="7"/>
      <c r="G56" s="7"/>
      <c r="H56" s="7"/>
      <c r="I56" s="7"/>
      <c r="J56" s="7"/>
    </row>
    <row r="57" spans="5:10" x14ac:dyDescent="0.25">
      <c r="E57" s="7"/>
      <c r="F57" s="7"/>
      <c r="G57" s="7"/>
      <c r="H57" s="7"/>
      <c r="I57" s="7"/>
      <c r="J57" s="7"/>
    </row>
    <row r="58" spans="5:10" x14ac:dyDescent="0.25">
      <c r="E58" s="7"/>
      <c r="F58" s="7"/>
      <c r="G58" s="7"/>
      <c r="H58" s="7"/>
      <c r="I58" s="7"/>
      <c r="J58" s="7"/>
    </row>
    <row r="59" spans="5:10" x14ac:dyDescent="0.25">
      <c r="E59" s="7"/>
      <c r="F59" s="7"/>
      <c r="G59" s="7"/>
      <c r="H59" s="7"/>
      <c r="I59" s="7"/>
      <c r="J59" s="7"/>
    </row>
  </sheetData>
  <sheetProtection sheet="1" objects="1" scenarios="1"/>
  <mergeCells count="19">
    <mergeCell ref="G8:G10"/>
    <mergeCell ref="B21:D21"/>
    <mergeCell ref="E21:G21"/>
    <mergeCell ref="H21:J21"/>
    <mergeCell ref="A20:J20"/>
    <mergeCell ref="A1:D1"/>
    <mergeCell ref="A25:J33"/>
    <mergeCell ref="H7:J7"/>
    <mergeCell ref="H8:H10"/>
    <mergeCell ref="I8:I10"/>
    <mergeCell ref="J8:J10"/>
    <mergeCell ref="A8:A10"/>
    <mergeCell ref="B8:B10"/>
    <mergeCell ref="C8:C10"/>
    <mergeCell ref="D8:D10"/>
    <mergeCell ref="B7:D7"/>
    <mergeCell ref="E7:G7"/>
    <mergeCell ref="E8:E10"/>
    <mergeCell ref="F8:F10"/>
  </mergeCells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N12" sqref="N12"/>
    </sheetView>
  </sheetViews>
  <sheetFormatPr defaultRowHeight="15" x14ac:dyDescent="0.25"/>
  <cols>
    <col min="1" max="1" width="16.85546875" style="1" customWidth="1"/>
    <col min="2" max="2" width="11.5703125" style="1" customWidth="1"/>
    <col min="3" max="3" width="11.85546875" style="1" customWidth="1"/>
    <col min="4" max="4" width="7.42578125" style="1" customWidth="1"/>
    <col min="5" max="5" width="12.140625" style="1" customWidth="1"/>
    <col min="6" max="6" width="7.140625" style="1" customWidth="1"/>
    <col min="7" max="7" width="12.42578125" style="1" customWidth="1"/>
    <col min="8" max="8" width="8" style="1" customWidth="1"/>
    <col min="9" max="9" width="12.42578125" style="1" customWidth="1"/>
    <col min="10" max="10" width="8.28515625" style="1" customWidth="1"/>
    <col min="11" max="11" width="12.28515625" style="1" customWidth="1"/>
    <col min="12" max="12" width="6" style="1" customWidth="1"/>
    <col min="13" max="16384" width="9.140625" style="1"/>
  </cols>
  <sheetData>
    <row r="1" spans="1:12" x14ac:dyDescent="0.25">
      <c r="A1" s="79" t="str">
        <f>'Cadastros (PIB)'!A1</f>
        <v>MUNICIPIO DE IBIAM - SC</v>
      </c>
      <c r="B1" s="79"/>
      <c r="C1" s="79"/>
      <c r="D1" s="79"/>
      <c r="E1" s="50"/>
      <c r="F1" s="50"/>
      <c r="G1" s="50"/>
      <c r="H1" s="50"/>
    </row>
    <row r="2" spans="1:12" x14ac:dyDescent="0.25">
      <c r="A2" s="1" t="s">
        <v>42</v>
      </c>
    </row>
    <row r="3" spans="1:12" x14ac:dyDescent="0.25">
      <c r="A3" s="1" t="s">
        <v>3</v>
      </c>
    </row>
    <row r="4" spans="1:12" x14ac:dyDescent="0.25">
      <c r="A4" s="1" t="s">
        <v>24</v>
      </c>
    </row>
    <row r="6" spans="1:12" ht="15.75" thickBot="1" x14ac:dyDescent="0.3">
      <c r="A6" s="1" t="s">
        <v>5</v>
      </c>
    </row>
    <row r="7" spans="1:12" x14ac:dyDescent="0.25">
      <c r="A7" s="99" t="s">
        <v>6</v>
      </c>
      <c r="B7" s="101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1:12" ht="15.75" thickBot="1" x14ac:dyDescent="0.3">
      <c r="A8" s="100"/>
      <c r="B8" s="72" t="s">
        <v>26</v>
      </c>
      <c r="C8" s="72" t="s">
        <v>28</v>
      </c>
      <c r="D8" s="72" t="s">
        <v>27</v>
      </c>
      <c r="E8" s="72" t="s">
        <v>29</v>
      </c>
      <c r="F8" s="72" t="s">
        <v>27</v>
      </c>
      <c r="G8" s="72" t="s">
        <v>8</v>
      </c>
      <c r="H8" s="72" t="s">
        <v>27</v>
      </c>
      <c r="I8" s="72" t="s">
        <v>20</v>
      </c>
      <c r="J8" s="72" t="s">
        <v>27</v>
      </c>
      <c r="K8" s="72" t="s">
        <v>21</v>
      </c>
      <c r="L8" s="73" t="s">
        <v>27</v>
      </c>
    </row>
    <row r="9" spans="1:12" x14ac:dyDescent="0.25">
      <c r="A9" s="32" t="s">
        <v>9</v>
      </c>
      <c r="B9" s="64">
        <v>9587297</v>
      </c>
      <c r="C9" s="64">
        <v>9930115</v>
      </c>
      <c r="D9" s="37">
        <f>(C9/B9)*100-100</f>
        <v>3.5757523731662673</v>
      </c>
      <c r="E9" s="64">
        <v>10858925</v>
      </c>
      <c r="F9" s="37">
        <f>(E9/C9)*100-100</f>
        <v>9.3534667020472568</v>
      </c>
      <c r="G9" s="37">
        <f>'Anexo I'!B11</f>
        <v>11955000</v>
      </c>
      <c r="H9" s="37">
        <f>(G9/E9)*100-100</f>
        <v>10.093770792228511</v>
      </c>
      <c r="I9" s="37">
        <f>'Anexo I'!E11</f>
        <v>13216978.109999999</v>
      </c>
      <c r="J9" s="38">
        <f>(I9/G9)*100-100</f>
        <v>10.556069510664983</v>
      </c>
      <c r="K9" s="38">
        <f>'Anexo I'!H11</f>
        <v>14538675.92</v>
      </c>
      <c r="L9" s="38">
        <f>(K9/I9)*100-100</f>
        <v>9.9999999924339704</v>
      </c>
    </row>
    <row r="10" spans="1:12" x14ac:dyDescent="0.25">
      <c r="A10" s="24" t="s">
        <v>37</v>
      </c>
      <c r="B10" s="65">
        <v>9525473</v>
      </c>
      <c r="C10" s="67">
        <v>9858915</v>
      </c>
      <c r="D10" s="27">
        <f t="shared" ref="D10:D16" si="0">(C10/B10)*100-100</f>
        <v>3.5005295800009151</v>
      </c>
      <c r="E10" s="65">
        <v>10781505</v>
      </c>
      <c r="F10" s="27">
        <f t="shared" ref="F10:F16" si="1">(E10/C10)*100-100</f>
        <v>9.3579263032493856</v>
      </c>
      <c r="G10" s="27">
        <f>'Anexo I'!B12</f>
        <v>11829338</v>
      </c>
      <c r="H10" s="27">
        <f t="shared" ref="H10:H16" si="2">(G10/E10)*100-100</f>
        <v>9.7188008538696664</v>
      </c>
      <c r="I10" s="27">
        <f>'Anexo I'!E12</f>
        <v>13123541.91</v>
      </c>
      <c r="J10" s="45">
        <f t="shared" ref="J10:J16" si="3">(I10/G10)*100-100</f>
        <v>10.940628376668244</v>
      </c>
      <c r="K10" s="45">
        <f>'Anexo I'!H12</f>
        <v>14435896.1</v>
      </c>
      <c r="L10" s="45">
        <f t="shared" ref="L10:L16" si="4">(K10/I10)*100-100</f>
        <v>9.9999999923801113</v>
      </c>
    </row>
    <row r="11" spans="1:12" x14ac:dyDescent="0.25">
      <c r="A11" s="24" t="s">
        <v>10</v>
      </c>
      <c r="B11" s="65">
        <v>9587297</v>
      </c>
      <c r="C11" s="67">
        <v>9930115</v>
      </c>
      <c r="D11" s="27">
        <f t="shared" si="0"/>
        <v>3.5757523731662673</v>
      </c>
      <c r="E11" s="65">
        <v>10858925</v>
      </c>
      <c r="F11" s="27">
        <f t="shared" si="1"/>
        <v>9.3534667020472568</v>
      </c>
      <c r="G11" s="27">
        <f>'Anexo I'!B13</f>
        <v>11955000</v>
      </c>
      <c r="H11" s="27">
        <f t="shared" si="2"/>
        <v>10.093770792228511</v>
      </c>
      <c r="I11" s="27">
        <f>'Anexo I'!E13</f>
        <v>13216978.109999999</v>
      </c>
      <c r="J11" s="45">
        <f t="shared" si="3"/>
        <v>10.556069510664983</v>
      </c>
      <c r="K11" s="45">
        <f>'Anexo I'!H13</f>
        <v>14538675.92</v>
      </c>
      <c r="L11" s="45">
        <f t="shared" si="4"/>
        <v>9.9999999924339704</v>
      </c>
    </row>
    <row r="12" spans="1:12" x14ac:dyDescent="0.25">
      <c r="A12" s="24" t="s">
        <v>35</v>
      </c>
      <c r="B12" s="65">
        <v>9437297</v>
      </c>
      <c r="C12" s="67">
        <v>9661115</v>
      </c>
      <c r="D12" s="27">
        <f t="shared" si="0"/>
        <v>2.3716324706110328</v>
      </c>
      <c r="E12" s="65">
        <v>10658925</v>
      </c>
      <c r="F12" s="27">
        <f t="shared" si="1"/>
        <v>10.328103950734473</v>
      </c>
      <c r="G12" s="27">
        <f>'Anexo I'!B14</f>
        <v>11844000</v>
      </c>
      <c r="H12" s="27">
        <f t="shared" si="2"/>
        <v>11.118147467966978</v>
      </c>
      <c r="I12" s="27">
        <f>'Anexo I'!E14</f>
        <v>12858939.109999999</v>
      </c>
      <c r="J12" s="45">
        <f t="shared" si="3"/>
        <v>8.5692258527524388</v>
      </c>
      <c r="K12" s="45">
        <f>'Anexo I'!H14</f>
        <v>14144833.02</v>
      </c>
      <c r="L12" s="45">
        <f t="shared" si="4"/>
        <v>9.9999999922233229</v>
      </c>
    </row>
    <row r="13" spans="1:12" x14ac:dyDescent="0.25">
      <c r="A13" s="24" t="s">
        <v>36</v>
      </c>
      <c r="B13" s="65">
        <v>88176</v>
      </c>
      <c r="C13" s="67">
        <v>198800</v>
      </c>
      <c r="D13" s="27">
        <f t="shared" si="0"/>
        <v>125.45817455997096</v>
      </c>
      <c r="E13" s="65">
        <v>122580</v>
      </c>
      <c r="F13" s="27">
        <f t="shared" si="1"/>
        <v>-38.34004024144869</v>
      </c>
      <c r="G13" s="27">
        <f>'Anexo I'!B15</f>
        <v>-14662</v>
      </c>
      <c r="H13" s="27">
        <f t="shared" si="2"/>
        <v>-111.96116821667482</v>
      </c>
      <c r="I13" s="27">
        <f>'Anexo I'!E15</f>
        <v>264602.8</v>
      </c>
      <c r="J13" s="45">
        <f t="shared" si="3"/>
        <v>-1904.6842177056333</v>
      </c>
      <c r="K13" s="45">
        <f>'Anexo I'!H15</f>
        <v>291063.08</v>
      </c>
      <c r="L13" s="45">
        <f t="shared" si="4"/>
        <v>10.000000000000014</v>
      </c>
    </row>
    <row r="14" spans="1:12" x14ac:dyDescent="0.25">
      <c r="A14" s="24" t="s">
        <v>11</v>
      </c>
      <c r="B14" s="65">
        <v>-198000</v>
      </c>
      <c r="C14" s="67">
        <v>-277000</v>
      </c>
      <c r="D14" s="27">
        <f t="shared" si="0"/>
        <v>39.898989898989896</v>
      </c>
      <c r="E14" s="65">
        <v>-20000</v>
      </c>
      <c r="F14" s="27">
        <f t="shared" si="1"/>
        <v>-92.779783393501802</v>
      </c>
      <c r="G14" s="27">
        <f>'Anexo I'!B16</f>
        <v>160000</v>
      </c>
      <c r="H14" s="27">
        <f t="shared" si="2"/>
        <v>-900</v>
      </c>
      <c r="I14" s="27">
        <f>'Anexo I'!E16</f>
        <v>-160000</v>
      </c>
      <c r="J14" s="45">
        <f t="shared" si="3"/>
        <v>-200</v>
      </c>
      <c r="K14" s="45">
        <f>'Anexo I'!H16</f>
        <v>-160000</v>
      </c>
      <c r="L14" s="45">
        <f t="shared" si="4"/>
        <v>0</v>
      </c>
    </row>
    <row r="15" spans="1:12" x14ac:dyDescent="0.25">
      <c r="A15" s="24" t="s">
        <v>12</v>
      </c>
      <c r="B15" s="65">
        <v>307000</v>
      </c>
      <c r="C15" s="67">
        <v>30000</v>
      </c>
      <c r="D15" s="27">
        <f t="shared" si="0"/>
        <v>-90.22801302931596</v>
      </c>
      <c r="E15" s="65">
        <v>10000</v>
      </c>
      <c r="F15" s="27">
        <f t="shared" si="1"/>
        <v>-66.666666666666671</v>
      </c>
      <c r="G15" s="27">
        <f>'Anexo I'!B17</f>
        <v>160000</v>
      </c>
      <c r="H15" s="27">
        <f t="shared" si="2"/>
        <v>1500</v>
      </c>
      <c r="I15" s="27">
        <f>'Anexo I'!E17</f>
        <v>100000</v>
      </c>
      <c r="J15" s="45">
        <f t="shared" si="3"/>
        <v>-37.5</v>
      </c>
      <c r="K15" s="45">
        <f>'Anexo I'!H17</f>
        <v>40000</v>
      </c>
      <c r="L15" s="45">
        <f t="shared" si="4"/>
        <v>-60</v>
      </c>
    </row>
    <row r="16" spans="1:12" ht="15.75" thickBot="1" x14ac:dyDescent="0.3">
      <c r="A16" s="26" t="s">
        <v>13</v>
      </c>
      <c r="B16" s="66">
        <v>207000</v>
      </c>
      <c r="C16" s="68">
        <v>-70000</v>
      </c>
      <c r="D16" s="44">
        <f t="shared" si="0"/>
        <v>-133.81642512077295</v>
      </c>
      <c r="E16" s="66">
        <v>-90000</v>
      </c>
      <c r="F16" s="44">
        <f t="shared" si="1"/>
        <v>28.571428571428584</v>
      </c>
      <c r="G16" s="44">
        <f>'Anexo I'!B18</f>
        <v>-640000</v>
      </c>
      <c r="H16" s="44">
        <f t="shared" si="2"/>
        <v>611.11111111111109</v>
      </c>
      <c r="I16" s="44">
        <f>'Anexo I'!E18</f>
        <v>-800000</v>
      </c>
      <c r="J16" s="46">
        <f t="shared" si="3"/>
        <v>25</v>
      </c>
      <c r="K16" s="46">
        <f>'Anexo I'!H18</f>
        <v>-960000</v>
      </c>
      <c r="L16" s="46">
        <f t="shared" si="4"/>
        <v>20</v>
      </c>
    </row>
    <row r="17" spans="1:12" ht="15.75" thickBot="1" x14ac:dyDescent="0.3">
      <c r="A17" s="4"/>
    </row>
    <row r="18" spans="1:12" x14ac:dyDescent="0.25">
      <c r="A18" s="99" t="s">
        <v>6</v>
      </c>
      <c r="B18" s="101" t="s">
        <v>30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2"/>
    </row>
    <row r="19" spans="1:12" ht="15.75" thickBot="1" x14ac:dyDescent="0.3">
      <c r="A19" s="100"/>
      <c r="B19" s="72" t="s">
        <v>26</v>
      </c>
      <c r="C19" s="72" t="s">
        <v>28</v>
      </c>
      <c r="D19" s="72" t="s">
        <v>27</v>
      </c>
      <c r="E19" s="72" t="s">
        <v>29</v>
      </c>
      <c r="F19" s="72" t="s">
        <v>27</v>
      </c>
      <c r="G19" s="72" t="s">
        <v>8</v>
      </c>
      <c r="H19" s="72" t="s">
        <v>27</v>
      </c>
      <c r="I19" s="72" t="s">
        <v>20</v>
      </c>
      <c r="J19" s="72" t="s">
        <v>27</v>
      </c>
      <c r="K19" s="72" t="s">
        <v>21</v>
      </c>
      <c r="L19" s="73" t="s">
        <v>27</v>
      </c>
    </row>
    <row r="20" spans="1:12" x14ac:dyDescent="0.25">
      <c r="A20" s="32" t="s">
        <v>9</v>
      </c>
      <c r="B20" s="28">
        <f t="shared" ref="B20:C27" si="5">B9</f>
        <v>9587297</v>
      </c>
      <c r="C20" s="28">
        <f t="shared" si="5"/>
        <v>9930115</v>
      </c>
      <c r="D20" s="37">
        <f>(C20/B20)*100-100</f>
        <v>3.5757523731662673</v>
      </c>
      <c r="E20" s="37">
        <f t="shared" ref="E20:E27" si="6">E9</f>
        <v>10858925</v>
      </c>
      <c r="F20" s="37">
        <f>(E20/C20)*100-100</f>
        <v>9.3534667020472568</v>
      </c>
      <c r="G20" s="37">
        <f>'Anexo I'!C11</f>
        <v>11347887.992406266</v>
      </c>
      <c r="H20" s="37">
        <f>(G20/E20)*100-100</f>
        <v>4.5028673870228175</v>
      </c>
      <c r="I20" s="37">
        <f>'Anexo I'!F11</f>
        <v>11921112.634812882</v>
      </c>
      <c r="J20" s="38">
        <f>(I20/G20)*100-100</f>
        <v>5.0513773381461391</v>
      </c>
      <c r="K20" s="38">
        <f>'Anexo I'!I11</f>
        <v>12460303.969395874</v>
      </c>
      <c r="L20" s="38">
        <f>(K20/I20)*100-100</f>
        <v>4.5229950517236688</v>
      </c>
    </row>
    <row r="21" spans="1:12" x14ac:dyDescent="0.25">
      <c r="A21" s="24" t="s">
        <v>34</v>
      </c>
      <c r="B21" s="25">
        <f t="shared" si="5"/>
        <v>9525473</v>
      </c>
      <c r="C21" s="25">
        <f t="shared" si="5"/>
        <v>9858915</v>
      </c>
      <c r="D21" s="39">
        <f t="shared" ref="D21:D26" si="7">(C21/B21)*100-100</f>
        <v>3.5005295800009151</v>
      </c>
      <c r="E21" s="39">
        <f t="shared" si="6"/>
        <v>10781505</v>
      </c>
      <c r="F21" s="39">
        <f t="shared" ref="F21:F26" si="8">(E21/C21)*100-100</f>
        <v>9.3579263032493856</v>
      </c>
      <c r="G21" s="39">
        <f>'Anexo I'!C12</f>
        <v>11228607.49881348</v>
      </c>
      <c r="H21" s="39">
        <f t="shared" ref="H21:H27" si="9">(G21/E21)*100-100</f>
        <v>4.1469395860177229</v>
      </c>
      <c r="I21" s="39">
        <f>'Anexo I'!F12</f>
        <v>11836837.435512509</v>
      </c>
      <c r="J21" s="40">
        <f t="shared" ref="J21:J27" si="10">(I21/G21)*100-100</f>
        <v>5.4167886513381234</v>
      </c>
      <c r="K21" s="40">
        <f>'Anexo I'!I12</f>
        <v>12372217.006995259</v>
      </c>
      <c r="L21" s="40">
        <f t="shared" ref="L21:L27" si="11">(K21/I21)*100-100</f>
        <v>4.5229950516725097</v>
      </c>
    </row>
    <row r="22" spans="1:12" x14ac:dyDescent="0.25">
      <c r="A22" s="24" t="s">
        <v>10</v>
      </c>
      <c r="B22" s="25">
        <f t="shared" si="5"/>
        <v>9587297</v>
      </c>
      <c r="C22" s="25">
        <f t="shared" si="5"/>
        <v>9930115</v>
      </c>
      <c r="D22" s="39">
        <f t="shared" si="7"/>
        <v>3.5757523731662673</v>
      </c>
      <c r="E22" s="39">
        <f t="shared" si="6"/>
        <v>10858925</v>
      </c>
      <c r="F22" s="39">
        <f t="shared" si="8"/>
        <v>9.3534667020472568</v>
      </c>
      <c r="G22" s="39">
        <f>'Anexo I'!C13</f>
        <v>11347887.992406266</v>
      </c>
      <c r="H22" s="39">
        <f t="shared" si="9"/>
        <v>4.5028673870228175</v>
      </c>
      <c r="I22" s="39">
        <f>'Anexo I'!F13</f>
        <v>11921112.634812882</v>
      </c>
      <c r="J22" s="40">
        <f t="shared" si="10"/>
        <v>5.0513773381461391</v>
      </c>
      <c r="K22" s="40">
        <f>'Anexo I'!I13</f>
        <v>12460303.969395874</v>
      </c>
      <c r="L22" s="40">
        <f t="shared" si="11"/>
        <v>4.5229950517236688</v>
      </c>
    </row>
    <row r="23" spans="1:12" x14ac:dyDescent="0.25">
      <c r="A23" s="24" t="s">
        <v>35</v>
      </c>
      <c r="B23" s="25">
        <f t="shared" si="5"/>
        <v>9437297</v>
      </c>
      <c r="C23" s="25">
        <f t="shared" si="5"/>
        <v>9661115</v>
      </c>
      <c r="D23" s="39">
        <f t="shared" si="7"/>
        <v>2.3716324706110328</v>
      </c>
      <c r="E23" s="39">
        <f t="shared" si="6"/>
        <v>10658925</v>
      </c>
      <c r="F23" s="39">
        <f t="shared" si="8"/>
        <v>10.328103950734473</v>
      </c>
      <c r="G23" s="39">
        <f>'Anexo I'!C14</f>
        <v>11242524.916943522</v>
      </c>
      <c r="H23" s="39">
        <f t="shared" si="9"/>
        <v>5.4752230355642979</v>
      </c>
      <c r="I23" s="39">
        <f>'Anexo I'!F14</f>
        <v>11598177.754302911</v>
      </c>
      <c r="J23" s="40">
        <f t="shared" si="10"/>
        <v>3.1634605214295561</v>
      </c>
      <c r="K23" s="40">
        <f>'Anexo I'!I14</f>
        <v>12122762.760196928</v>
      </c>
      <c r="L23" s="40">
        <f t="shared" si="11"/>
        <v>4.5229950515234663</v>
      </c>
    </row>
    <row r="24" spans="1:12" x14ac:dyDescent="0.25">
      <c r="A24" s="24" t="s">
        <v>36</v>
      </c>
      <c r="B24" s="25">
        <f t="shared" si="5"/>
        <v>88176</v>
      </c>
      <c r="C24" s="25">
        <f t="shared" si="5"/>
        <v>198800</v>
      </c>
      <c r="D24" s="39">
        <f t="shared" si="7"/>
        <v>125.45817455997096</v>
      </c>
      <c r="E24" s="39">
        <f t="shared" si="6"/>
        <v>122580</v>
      </c>
      <c r="F24" s="39">
        <f t="shared" si="8"/>
        <v>-38.34004024144869</v>
      </c>
      <c r="G24" s="39">
        <f>'Anexo I'!C15</f>
        <v>-13917.418130042715</v>
      </c>
      <c r="H24" s="39">
        <f t="shared" si="9"/>
        <v>-111.35374296789257</v>
      </c>
      <c r="I24" s="39">
        <f>'Anexo I'!F15</f>
        <v>238659.68120960033</v>
      </c>
      <c r="J24" s="40">
        <f t="shared" si="10"/>
        <v>-1814.8272688194922</v>
      </c>
      <c r="K24" s="40">
        <f>'Anexo I'!I15</f>
        <v>249454.24679832804</v>
      </c>
      <c r="L24" s="40">
        <f t="shared" si="11"/>
        <v>4.5229950589129828</v>
      </c>
    </row>
    <row r="25" spans="1:12" x14ac:dyDescent="0.25">
      <c r="A25" s="24" t="s">
        <v>11</v>
      </c>
      <c r="B25" s="25">
        <f t="shared" si="5"/>
        <v>-198000</v>
      </c>
      <c r="C25" s="25">
        <f t="shared" si="5"/>
        <v>-277000</v>
      </c>
      <c r="D25" s="39">
        <f t="shared" si="7"/>
        <v>39.898989898989896</v>
      </c>
      <c r="E25" s="39">
        <f t="shared" si="6"/>
        <v>-20000</v>
      </c>
      <c r="F25" s="39">
        <f t="shared" si="8"/>
        <v>-92.779783393501802</v>
      </c>
      <c r="G25" s="39">
        <f>'Anexo I'!C16</f>
        <v>151874.70336971999</v>
      </c>
      <c r="H25" s="39">
        <f t="shared" si="9"/>
        <v>-859.37351684860005</v>
      </c>
      <c r="I25" s="39">
        <f>'Anexo I'!F16</f>
        <v>-144312.71699897377</v>
      </c>
      <c r="J25" s="40">
        <f t="shared" si="10"/>
        <v>-195.02090459901177</v>
      </c>
      <c r="K25" s="40">
        <f>'Anexo I'!I16</f>
        <v>-137127.24914383673</v>
      </c>
      <c r="L25" s="40">
        <f t="shared" si="11"/>
        <v>-4.9790954009882142</v>
      </c>
    </row>
    <row r="26" spans="1:12" x14ac:dyDescent="0.25">
      <c r="A26" s="24" t="s">
        <v>12</v>
      </c>
      <c r="B26" s="25">
        <f t="shared" si="5"/>
        <v>307000</v>
      </c>
      <c r="C26" s="25">
        <f t="shared" si="5"/>
        <v>30000</v>
      </c>
      <c r="D26" s="39">
        <f t="shared" si="7"/>
        <v>-90.22801302931596</v>
      </c>
      <c r="E26" s="39">
        <f t="shared" si="6"/>
        <v>10000</v>
      </c>
      <c r="F26" s="39">
        <f t="shared" si="8"/>
        <v>-66.666666666666671</v>
      </c>
      <c r="G26" s="39">
        <f>'Anexo I'!C17</f>
        <v>151874.70336971999</v>
      </c>
      <c r="H26" s="39">
        <f t="shared" si="9"/>
        <v>1418.7470336972001</v>
      </c>
      <c r="I26" s="39">
        <f>'Anexo I'!F17</f>
        <v>90195.44812435862</v>
      </c>
      <c r="J26" s="40">
        <f t="shared" si="10"/>
        <v>-40.611934625617629</v>
      </c>
      <c r="K26" s="40">
        <f>'Anexo I'!I17</f>
        <v>34281.812285959182</v>
      </c>
      <c r="L26" s="40">
        <f t="shared" si="11"/>
        <v>-61.99163816039529</v>
      </c>
    </row>
    <row r="27" spans="1:12" ht="15.75" thickBot="1" x14ac:dyDescent="0.3">
      <c r="A27" s="26" t="s">
        <v>13</v>
      </c>
      <c r="B27" s="31">
        <f t="shared" si="5"/>
        <v>207000</v>
      </c>
      <c r="C27" s="31">
        <f t="shared" si="5"/>
        <v>-70000</v>
      </c>
      <c r="D27" s="41">
        <f>(C27/B27)*100-100</f>
        <v>-133.81642512077295</v>
      </c>
      <c r="E27" s="41">
        <f t="shared" si="6"/>
        <v>-90000</v>
      </c>
      <c r="F27" s="41">
        <f>(E27/C27)*100-100</f>
        <v>28.571428571428584</v>
      </c>
      <c r="G27" s="41">
        <f>'Anexo I'!C18</f>
        <v>-607498.81347887998</v>
      </c>
      <c r="H27" s="41">
        <f t="shared" si="9"/>
        <v>574.99868164320003</v>
      </c>
      <c r="I27" s="41">
        <f>'Anexo I'!F18</f>
        <v>-721563.58499486896</v>
      </c>
      <c r="J27" s="42">
        <f t="shared" si="10"/>
        <v>18.776130748764743</v>
      </c>
      <c r="K27" s="42">
        <f>'Anexo I'!I18</f>
        <v>-822763.49486302037</v>
      </c>
      <c r="L27" s="42">
        <f t="shared" si="11"/>
        <v>14.025085518814123</v>
      </c>
    </row>
    <row r="28" spans="1:12" ht="15.75" thickBot="1" x14ac:dyDescent="0.3"/>
    <row r="29" spans="1:12" x14ac:dyDescent="0.25">
      <c r="A29" s="96" t="s">
        <v>31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x14ac:dyDescent="0.25">
      <c r="A30" s="29" t="s">
        <v>33</v>
      </c>
      <c r="B30" s="43">
        <v>2013</v>
      </c>
      <c r="C30" s="97" t="s">
        <v>28</v>
      </c>
      <c r="D30" s="97"/>
      <c r="E30" s="97" t="s">
        <v>29</v>
      </c>
      <c r="F30" s="97"/>
      <c r="G30" s="97" t="s">
        <v>8</v>
      </c>
      <c r="H30" s="97"/>
      <c r="I30" s="97" t="s">
        <v>20</v>
      </c>
      <c r="J30" s="97"/>
      <c r="K30" s="97" t="s">
        <v>21</v>
      </c>
      <c r="L30" s="98"/>
    </row>
    <row r="31" spans="1:12" ht="15.75" thickBot="1" x14ac:dyDescent="0.3">
      <c r="A31" s="30" t="s">
        <v>32</v>
      </c>
      <c r="B31" s="69">
        <v>5.91</v>
      </c>
      <c r="C31" s="70">
        <v>6.01</v>
      </c>
      <c r="D31" s="71"/>
      <c r="E31" s="70">
        <v>5.72</v>
      </c>
      <c r="F31" s="47"/>
      <c r="G31" s="48">
        <f>'Anexo I'!C22</f>
        <v>5.35</v>
      </c>
      <c r="H31" s="47"/>
      <c r="I31" s="48">
        <f>'Anexo I'!F22</f>
        <v>5.24</v>
      </c>
      <c r="J31" s="47"/>
      <c r="K31" s="48">
        <f>'Anexo I'!I22</f>
        <v>5.24</v>
      </c>
      <c r="L31" s="49"/>
    </row>
  </sheetData>
  <sheetProtection sheet="1" objects="1" scenarios="1"/>
  <mergeCells count="11">
    <mergeCell ref="A7:A8"/>
    <mergeCell ref="B7:L7"/>
    <mergeCell ref="A1:D1"/>
    <mergeCell ref="A18:A19"/>
    <mergeCell ref="B18:L18"/>
    <mergeCell ref="A29:L29"/>
    <mergeCell ref="C30:D30"/>
    <mergeCell ref="E30:F30"/>
    <mergeCell ref="G30:H30"/>
    <mergeCell ref="I30:J30"/>
    <mergeCell ref="K30:L30"/>
  </mergeCells>
  <pageMargins left="0.511811024" right="0.511811024" top="0.78740157499999996" bottom="0.78740157499999996" header="0.31496062000000002" footer="0.31496062000000002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Cadastros (PIB)</vt:lpstr>
      <vt:lpstr>Anexo I</vt:lpstr>
      <vt:lpstr>Anexo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FAEE</dc:creator>
  <cp:lastModifiedBy>Elza</cp:lastModifiedBy>
  <cp:lastPrinted>2015-08-26T13:13:24Z</cp:lastPrinted>
  <dcterms:created xsi:type="dcterms:W3CDTF">2015-08-21T18:40:30Z</dcterms:created>
  <dcterms:modified xsi:type="dcterms:W3CDTF">2015-08-26T13:16:23Z</dcterms:modified>
</cp:coreProperties>
</file>